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8060" windowHeight="19960" tabRatio="500"/>
  </bookViews>
  <sheets>
    <sheet name="tarif " sheetId="1" r:id="rId1"/>
  </sheets>
  <definedNames>
    <definedName name="_xlnm.Print_Titles" localSheetId="0">'tarif '!$5:$9</definedName>
    <definedName name="_xlnm.Print_Area" localSheetId="0">'tarif '!$A$1:$K$52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8" i="1" l="1"/>
  <c r="K47" i="1"/>
  <c r="K46" i="1"/>
  <c r="K45" i="1"/>
  <c r="K44" i="1"/>
  <c r="K43" i="1"/>
  <c r="K42" i="1"/>
  <c r="K41" i="1"/>
  <c r="K40" i="1"/>
  <c r="K39" i="1"/>
  <c r="K38" i="1"/>
  <c r="K37" i="1"/>
  <c r="K35" i="1"/>
  <c r="K33" i="1"/>
  <c r="K31" i="1"/>
  <c r="K30" i="1"/>
  <c r="K28" i="1"/>
  <c r="K26" i="1"/>
  <c r="K24" i="1"/>
  <c r="K23" i="1"/>
  <c r="K21" i="1"/>
  <c r="K20" i="1"/>
  <c r="K19" i="1"/>
  <c r="K18" i="1"/>
  <c r="K16" i="1"/>
  <c r="K14" i="1"/>
  <c r="K12" i="1"/>
  <c r="K10" i="1"/>
  <c r="G10" i="1"/>
  <c r="G31" i="1"/>
  <c r="G30" i="1"/>
  <c r="G19" i="1"/>
  <c r="G18" i="1"/>
  <c r="G16" i="1"/>
  <c r="G12" i="1"/>
  <c r="K50" i="1"/>
  <c r="J50" i="1"/>
  <c r="H10" i="1"/>
  <c r="H12" i="1"/>
  <c r="H14" i="1"/>
  <c r="D16" i="1"/>
  <c r="H16" i="1"/>
  <c r="H18" i="1"/>
  <c r="H19" i="1"/>
  <c r="H20" i="1"/>
  <c r="H21" i="1"/>
  <c r="H26" i="1"/>
  <c r="H28" i="1"/>
  <c r="H30" i="1"/>
  <c r="H31" i="1"/>
  <c r="H37" i="1"/>
  <c r="H38" i="1"/>
  <c r="H39" i="1"/>
  <c r="H40" i="1"/>
  <c r="H41" i="1"/>
  <c r="H42" i="1"/>
  <c r="H43" i="1"/>
  <c r="H44" i="1"/>
  <c r="H45" i="1"/>
  <c r="H46" i="1"/>
  <c r="H47" i="1"/>
  <c r="H48" i="1"/>
  <c r="H33" i="1"/>
  <c r="H35" i="1"/>
  <c r="E10" i="1"/>
  <c r="E14" i="1"/>
  <c r="E16" i="1"/>
  <c r="E18" i="1"/>
  <c r="E19" i="1"/>
  <c r="E20" i="1"/>
  <c r="E21" i="1"/>
  <c r="E26" i="1"/>
  <c r="E28" i="1"/>
  <c r="E30" i="1"/>
  <c r="E31" i="1"/>
  <c r="E37" i="1"/>
  <c r="E38" i="1"/>
  <c r="E39" i="1"/>
  <c r="E40" i="1"/>
  <c r="E42" i="1"/>
  <c r="E43" i="1"/>
  <c r="E44" i="1"/>
  <c r="E45" i="1"/>
  <c r="E46" i="1"/>
  <c r="E47" i="1"/>
  <c r="E48" i="1"/>
  <c r="E33" i="1"/>
  <c r="E35" i="1"/>
  <c r="E12" i="1"/>
</calcChain>
</file>

<file path=xl/sharedStrings.xml><?xml version="1.0" encoding="utf-8"?>
<sst xmlns="http://schemas.openxmlformats.org/spreadsheetml/2006/main" count="73" uniqueCount="60">
  <si>
    <t>Référence</t>
  </si>
  <si>
    <t>Descriptif</t>
  </si>
  <si>
    <t>Poids Net (g)</t>
  </si>
  <si>
    <t>Prix Public TTC €</t>
  </si>
  <si>
    <t>Prix / kilo</t>
  </si>
  <si>
    <t>Prix Public HT €</t>
  </si>
  <si>
    <t>Réglette Sélection</t>
  </si>
  <si>
    <t>Boite Collection 210g</t>
  </si>
  <si>
    <t>Boite Collection 410g</t>
  </si>
  <si>
    <t>NEW</t>
  </si>
  <si>
    <t>Boites Spécialités</t>
  </si>
  <si>
    <t>Coffret Grand Accord                chocolat et vin</t>
  </si>
  <si>
    <t>1 bouteille 50cl + 1 boite spécialité + 1 palets PO</t>
  </si>
  <si>
    <t>Lichettes Bio</t>
  </si>
  <si>
    <t>Chocolat bio ultra fondant avec un effet glacé</t>
  </si>
  <si>
    <t>Orangettes</t>
  </si>
  <si>
    <t>Mendiants</t>
  </si>
  <si>
    <t>Les tablettes Pure Origine</t>
  </si>
  <si>
    <t>Madagascar 72%</t>
  </si>
  <si>
    <t>Equateur 72%</t>
  </si>
  <si>
    <t>Pérou 72%</t>
  </si>
  <si>
    <t>Les tablettes Gourmandes</t>
  </si>
  <si>
    <t>Chocolat Blanc 34%</t>
  </si>
  <si>
    <t>Mendiant lait 38 %</t>
  </si>
  <si>
    <t>Praliné au sésame - chocolat lait 38%</t>
  </si>
  <si>
    <t>Les tablettes Essentielles</t>
  </si>
  <si>
    <t>BIO Côte d'ivoire 66%</t>
  </si>
  <si>
    <t>DARK 88% cacao</t>
  </si>
  <si>
    <t>SANS SUCRE noir 54%</t>
  </si>
  <si>
    <t>Sélection de 15 chocolats</t>
  </si>
  <si>
    <t>Assortiment de 27 chocolats</t>
  </si>
  <si>
    <t>Assortiment de 56 chocolats</t>
  </si>
  <si>
    <t>Etui Petits plaisirs</t>
  </si>
  <si>
    <t>3 à 6 chocolats</t>
  </si>
  <si>
    <t>Les ganaches Pure origine (15 carrés ganache)</t>
  </si>
  <si>
    <t>Les caramels au coeur coulant (15 demi-sphères)</t>
  </si>
  <si>
    <t>La beaujolette (30 buchettes)</t>
  </si>
  <si>
    <t>Les Apérolats (30 buchettes)</t>
  </si>
  <si>
    <t>vin supérieur</t>
  </si>
  <si>
    <t>vin premium</t>
  </si>
  <si>
    <t>NA</t>
  </si>
  <si>
    <t>Ecorces d'orange confite enrobées de chocolat</t>
  </si>
  <si>
    <t>Lait 38%</t>
  </si>
  <si>
    <t>Noir 69%</t>
  </si>
  <si>
    <t>Chocolat Lait 38 %</t>
  </si>
  <si>
    <t>Mendiant noir 69%</t>
  </si>
  <si>
    <t>Fleur de sel - chocolat noir 69%</t>
  </si>
  <si>
    <t>Palets au coeur coulant</t>
  </si>
  <si>
    <t>chocolat lait fourré au caramel beurre salé</t>
  </si>
  <si>
    <t>Palets Pure Origine</t>
  </si>
  <si>
    <t>Chocolat Madagascar 72%</t>
  </si>
  <si>
    <t>Quantité</t>
  </si>
  <si>
    <t>Ma commande</t>
  </si>
  <si>
    <t>Total TTC</t>
  </si>
  <si>
    <t>TOTAL GENERAL</t>
  </si>
  <si>
    <t>Prix négocié CE</t>
  </si>
  <si>
    <t>TARIF Noël 2019</t>
  </si>
  <si>
    <t>La maison de Karen Chocolat - 95 sentier du Puy d'Or 69760 Limonest</t>
  </si>
  <si>
    <t>04.78.33.42.74 / info@lamaisondekarenchocolat.com</t>
  </si>
  <si>
    <t>Boutique en ligne sur www.lamaisondekarenchocolat.com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</si>
</sst>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40C]_-;\-* #,##0.00\ [$€-40C]_-;_-* &quot;-&quot;??\ [$€-40C]_-;_-@_-"/>
    <numFmt numFmtId="165" formatCode="_-* #,##0\ [$€-40C]_-;\-* #,##0\ [$€-40C]_-;_-* &quot;-&quot;??\ [$€-40C]_-;_-@_-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Seravek Light"/>
    </font>
    <font>
      <b/>
      <u/>
      <sz val="12"/>
      <color theme="1"/>
      <name val="Seravek Light"/>
    </font>
    <font>
      <b/>
      <sz val="12"/>
      <color theme="1"/>
      <name val="Seravek Light"/>
    </font>
    <font>
      <b/>
      <sz val="12"/>
      <color theme="1"/>
      <name val="Seravek"/>
    </font>
    <font>
      <sz val="12"/>
      <color theme="1"/>
      <name val="Seravek"/>
    </font>
    <font>
      <sz val="10"/>
      <color theme="1"/>
      <name val="Seravek Light"/>
    </font>
    <font>
      <b/>
      <sz val="14"/>
      <color theme="1"/>
      <name val="Seravek Light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"/>
      <name val="Seravek ExtraLight"/>
    </font>
    <font>
      <sz val="12"/>
      <color theme="1"/>
      <name val="Seravek ExtraLight"/>
    </font>
    <font>
      <sz val="12"/>
      <color rgb="FFFF0000"/>
      <name val="Seravek ExtraLight"/>
    </font>
    <font>
      <sz val="14"/>
      <color theme="1"/>
      <name val="Seravek ExtraLight"/>
    </font>
    <font>
      <sz val="14"/>
      <color theme="0"/>
      <name val="Seravek Medium"/>
    </font>
    <font>
      <b/>
      <sz val="12"/>
      <color theme="1"/>
      <name val="Seravek Medium"/>
    </font>
    <font>
      <b/>
      <sz val="12"/>
      <color theme="9" tint="-0.499984740745262"/>
      <name val="Seravek Medium"/>
    </font>
    <font>
      <b/>
      <sz val="10"/>
      <color theme="1"/>
      <name val="Seravek Light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FF6600"/>
      </left>
      <right style="thin">
        <color rgb="FFFF6600"/>
      </right>
      <top style="thin">
        <color rgb="FFFF6600"/>
      </top>
      <bottom style="thin">
        <color rgb="FFFF6600"/>
      </bottom>
      <diagonal/>
    </border>
    <border>
      <left style="thin">
        <color rgb="FFFF6600"/>
      </left>
      <right style="thin">
        <color rgb="FFFF6600"/>
      </right>
      <top/>
      <bottom/>
      <diagonal/>
    </border>
    <border>
      <left/>
      <right style="thin">
        <color rgb="FFFF6600"/>
      </right>
      <top style="thin">
        <color rgb="FFFF6600"/>
      </top>
      <bottom style="thin">
        <color rgb="FFFF6600"/>
      </bottom>
      <diagonal/>
    </border>
    <border>
      <left style="thin">
        <color rgb="FFFF6600"/>
      </left>
      <right/>
      <top style="thin">
        <color rgb="FFFF6600"/>
      </top>
      <bottom/>
      <diagonal/>
    </border>
    <border>
      <left style="thin">
        <color rgb="FFFF6600"/>
      </left>
      <right/>
      <top/>
      <bottom/>
      <diagonal/>
    </border>
    <border>
      <left style="thin">
        <color rgb="FFFF6600"/>
      </left>
      <right/>
      <top/>
      <bottom style="thin">
        <color rgb="FFFF6600"/>
      </bottom>
      <diagonal/>
    </border>
    <border>
      <left style="thin">
        <color rgb="FFFF6600"/>
      </left>
      <right style="thin">
        <color rgb="FFFF6600"/>
      </right>
      <top style="thin">
        <color rgb="FFFF6600"/>
      </top>
      <bottom/>
      <diagonal/>
    </border>
    <border>
      <left style="thin">
        <color rgb="FFFF6600"/>
      </left>
      <right style="thin">
        <color rgb="FFFF6600"/>
      </right>
      <top/>
      <bottom style="thin">
        <color rgb="FFFF6600"/>
      </bottom>
      <diagonal/>
    </border>
    <border>
      <left/>
      <right/>
      <top style="thin">
        <color rgb="FFFF6600"/>
      </top>
      <bottom style="thin">
        <color rgb="FFFF6600"/>
      </bottom>
      <diagonal/>
    </border>
    <border>
      <left/>
      <right/>
      <top style="thin">
        <color rgb="FFFF6600"/>
      </top>
      <bottom/>
      <diagonal/>
    </border>
    <border>
      <left style="thin">
        <color rgb="FFFF6600"/>
      </left>
      <right/>
      <top style="thin">
        <color rgb="FFFF6600"/>
      </top>
      <bottom style="thin">
        <color rgb="FFFF6600"/>
      </bottom>
      <diagonal/>
    </border>
  </borders>
  <cellStyleXfs count="2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164" fontId="5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3" fontId="1" fillId="0" borderId="0" xfId="0" applyNumberFormat="1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3" fontId="1" fillId="3" borderId="0" xfId="0" applyNumberFormat="1" applyFont="1" applyFill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 wrapText="1"/>
    </xf>
    <xf numFmtId="164" fontId="4" fillId="3" borderId="0" xfId="0" applyNumberFormat="1" applyFont="1" applyFill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Protection="1">
      <protection locked="0"/>
    </xf>
    <xf numFmtId="0" fontId="2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3" fontId="1" fillId="3" borderId="0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horizontal="center" vertical="center" wrapText="1"/>
    </xf>
    <xf numFmtId="164" fontId="17" fillId="3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 applyProtection="1">
      <alignment horizontal="center" vertical="center"/>
      <protection locked="0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Protection="1">
      <protection locked="0"/>
    </xf>
    <xf numFmtId="0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165" fontId="3" fillId="3" borderId="0" xfId="0" applyNumberFormat="1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164" fontId="17" fillId="3" borderId="0" xfId="0" applyNumberFormat="1" applyFont="1" applyFill="1" applyAlignment="1">
      <alignment horizontal="center" vertical="center" wrapText="1"/>
    </xf>
    <xf numFmtId="0" fontId="5" fillId="3" borderId="0" xfId="0" applyNumberFormat="1" applyFont="1" applyFill="1" applyAlignment="1" applyProtection="1">
      <alignment horizontal="center" vertical="center" wrapText="1"/>
      <protection locked="0"/>
    </xf>
    <xf numFmtId="164" fontId="1" fillId="3" borderId="0" xfId="0" applyNumberFormat="1" applyFont="1" applyFill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17" fillId="3" borderId="7" xfId="0" applyNumberFormat="1" applyFont="1" applyFill="1" applyBorder="1" applyAlignment="1">
      <alignment horizontal="center" vertical="center" wrapText="1"/>
    </xf>
    <xf numFmtId="165" fontId="3" fillId="3" borderId="7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vertical="center" wrapText="1"/>
    </xf>
    <xf numFmtId="164" fontId="5" fillId="3" borderId="9" xfId="0" applyNumberFormat="1" applyFont="1" applyFill="1" applyBorder="1" applyAlignment="1">
      <alignment horizontal="center" vertical="center" wrapText="1"/>
    </xf>
    <xf numFmtId="164" fontId="17" fillId="3" borderId="9" xfId="0" applyNumberFormat="1" applyFont="1" applyFill="1" applyBorder="1" applyAlignment="1">
      <alignment horizontal="center" vertical="center" wrapText="1"/>
    </xf>
    <xf numFmtId="165" fontId="3" fillId="3" borderId="9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17" fillId="3" borderId="2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 wrapText="1"/>
    </xf>
    <xf numFmtId="164" fontId="17" fillId="3" borderId="8" xfId="0" applyNumberFormat="1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NumberFormat="1" applyFont="1" applyFill="1" applyProtection="1">
      <protection locked="0"/>
    </xf>
    <xf numFmtId="0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/>
    <xf numFmtId="0" fontId="6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1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2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1727201</xdr:colOff>
      <xdr:row>4</xdr:row>
      <xdr:rowOff>177800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25126" t="41013" r="26768" b="42811"/>
        <a:stretch/>
      </xdr:blipFill>
      <xdr:spPr>
        <a:xfrm>
          <a:off x="0" y="0"/>
          <a:ext cx="3975101" cy="990600"/>
        </a:xfrm>
        <a:prstGeom prst="rect">
          <a:avLst/>
        </a:prstGeom>
      </xdr:spPr>
    </xdr:pic>
    <xdr:clientData/>
  </xdr:twoCellAnchor>
  <xdr:twoCellAnchor editAs="oneCell">
    <xdr:from>
      <xdr:col>2</xdr:col>
      <xdr:colOff>1752600</xdr:colOff>
      <xdr:row>0</xdr:row>
      <xdr:rowOff>0</xdr:rowOff>
    </xdr:from>
    <xdr:to>
      <xdr:col>2</xdr:col>
      <xdr:colOff>2933700</xdr:colOff>
      <xdr:row>6</xdr:row>
      <xdr:rowOff>165100</xdr:rowOff>
    </xdr:to>
    <xdr:pic>
      <xdr:nvPicPr>
        <xdr:cNvPr id="4" name="Imag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000500" y="0"/>
          <a:ext cx="1181100" cy="135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0"/>
  <sheetViews>
    <sheetView tabSelected="1" workbookViewId="0">
      <pane xSplit="1" ySplit="9" topLeftCell="B10" activePane="bottomRight" state="frozen"/>
      <selection pane="topRight" activeCell="C1" sqref="C1"/>
      <selection pane="bottomLeft" activeCell="A8" sqref="A8"/>
      <selection pane="bottomRight" activeCell="C31" sqref="C31"/>
    </sheetView>
  </sheetViews>
  <sheetFormatPr baseColWidth="10" defaultRowHeight="16" x14ac:dyDescent="0"/>
  <cols>
    <col min="1" max="1" width="22" style="5" customWidth="1"/>
    <col min="2" max="2" width="7.5" style="10" customWidth="1"/>
    <col min="3" max="3" width="42" style="6" customWidth="1"/>
    <col min="4" max="4" width="9" style="7" customWidth="1"/>
    <col min="5" max="5" width="9" style="11" hidden="1" customWidth="1"/>
    <col min="6" max="6" width="9" style="8" customWidth="1"/>
    <col min="7" max="7" width="9" style="9" customWidth="1"/>
    <col min="8" max="8" width="9" style="9" hidden="1" customWidth="1"/>
    <col min="9" max="9" width="4.33203125" style="12" customWidth="1"/>
    <col min="10" max="14" width="10.83203125" style="12"/>
    <col min="15" max="16384" width="10.83203125" style="2"/>
  </cols>
  <sheetData>
    <row r="1" spans="1:14">
      <c r="A1" s="25"/>
      <c r="B1" s="26"/>
      <c r="C1" s="27"/>
      <c r="D1" s="28"/>
      <c r="E1" s="29"/>
      <c r="F1" s="30"/>
      <c r="G1" s="31"/>
      <c r="H1" s="31"/>
      <c r="I1" s="32"/>
      <c r="J1" s="32"/>
      <c r="K1" s="32"/>
    </row>
    <row r="2" spans="1:14">
      <c r="A2" s="25"/>
      <c r="B2" s="26"/>
      <c r="C2" s="27"/>
      <c r="D2" s="28"/>
      <c r="E2" s="29"/>
      <c r="F2" s="30"/>
      <c r="G2" s="31"/>
      <c r="H2" s="31"/>
      <c r="I2" s="32"/>
      <c r="J2" s="32"/>
      <c r="K2" s="32"/>
    </row>
    <row r="3" spans="1:14">
      <c r="A3" s="25"/>
      <c r="B3" s="26"/>
      <c r="C3" s="27"/>
      <c r="D3" s="28"/>
      <c r="E3" s="29"/>
      <c r="F3" s="30"/>
      <c r="G3" s="31"/>
      <c r="H3" s="31"/>
      <c r="I3" s="32"/>
      <c r="J3" s="32"/>
      <c r="K3" s="32"/>
    </row>
    <row r="4" spans="1:14">
      <c r="A4" s="25"/>
      <c r="B4" s="26"/>
      <c r="C4" s="27"/>
      <c r="D4" s="28"/>
      <c r="E4" s="29"/>
      <c r="F4" s="30"/>
      <c r="G4" s="31"/>
      <c r="H4" s="31"/>
      <c r="I4" s="32"/>
      <c r="J4" s="32"/>
      <c r="K4" s="32"/>
    </row>
    <row r="5" spans="1:14" ht="15" customHeight="1">
      <c r="A5" s="33"/>
      <c r="B5" s="34"/>
      <c r="C5" s="33"/>
      <c r="D5" s="118" t="s">
        <v>56</v>
      </c>
      <c r="E5" s="118"/>
      <c r="F5" s="118"/>
      <c r="G5" s="118"/>
      <c r="H5" s="118"/>
      <c r="I5" s="32"/>
      <c r="J5" s="111" t="s">
        <v>52</v>
      </c>
      <c r="K5" s="111"/>
    </row>
    <row r="6" spans="1:14" ht="15" customHeight="1">
      <c r="A6" s="33"/>
      <c r="B6" s="34"/>
      <c r="C6" s="33"/>
      <c r="D6" s="118"/>
      <c r="E6" s="118"/>
      <c r="F6" s="118"/>
      <c r="G6" s="118"/>
      <c r="H6" s="118"/>
      <c r="I6" s="32"/>
      <c r="J6" s="111"/>
      <c r="K6" s="111"/>
    </row>
    <row r="7" spans="1:14">
      <c r="A7" s="35"/>
      <c r="B7" s="26"/>
      <c r="C7" s="36"/>
      <c r="D7" s="37"/>
      <c r="E7" s="38"/>
      <c r="F7" s="39"/>
      <c r="G7" s="40"/>
      <c r="H7" s="40"/>
      <c r="I7" s="32"/>
      <c r="J7" s="32"/>
      <c r="K7" s="32"/>
    </row>
    <row r="8" spans="1:14" s="3" customFormat="1" ht="48">
      <c r="A8" s="41" t="s">
        <v>0</v>
      </c>
      <c r="B8" s="42"/>
      <c r="C8" s="43" t="s">
        <v>1</v>
      </c>
      <c r="D8" s="44" t="s">
        <v>2</v>
      </c>
      <c r="E8" s="45" t="s">
        <v>5</v>
      </c>
      <c r="F8" s="45" t="s">
        <v>3</v>
      </c>
      <c r="G8" s="46" t="s">
        <v>55</v>
      </c>
      <c r="H8" s="47" t="s">
        <v>4</v>
      </c>
      <c r="I8" s="48"/>
      <c r="J8" s="49" t="s">
        <v>51</v>
      </c>
      <c r="K8" s="49" t="s">
        <v>53</v>
      </c>
      <c r="L8" s="13"/>
      <c r="M8" s="13"/>
      <c r="N8" s="13"/>
    </row>
    <row r="9" spans="1:14" s="3" customFormat="1">
      <c r="A9" s="50"/>
      <c r="B9" s="26"/>
      <c r="C9" s="51"/>
      <c r="D9" s="52"/>
      <c r="E9" s="38"/>
      <c r="F9" s="38"/>
      <c r="G9" s="53"/>
      <c r="H9" s="39"/>
      <c r="I9" s="48"/>
      <c r="J9" s="54"/>
      <c r="K9" s="54"/>
      <c r="L9" s="13"/>
      <c r="M9" s="13"/>
      <c r="N9" s="13"/>
    </row>
    <row r="10" spans="1:14" s="4" customFormat="1" ht="24" customHeight="1">
      <c r="A10" s="41" t="s">
        <v>6</v>
      </c>
      <c r="B10" s="26"/>
      <c r="C10" s="55" t="s">
        <v>29</v>
      </c>
      <c r="D10" s="56">
        <v>120</v>
      </c>
      <c r="E10" s="45">
        <f>F10/1.055</f>
        <v>11.374407582938389</v>
      </c>
      <c r="F10" s="45">
        <v>12</v>
      </c>
      <c r="G10" s="46">
        <f>F10*0.9</f>
        <v>10.8</v>
      </c>
      <c r="H10" s="57">
        <f>F10/D10*1000</f>
        <v>100</v>
      </c>
      <c r="I10" s="58"/>
      <c r="J10" s="59"/>
      <c r="K10" s="60">
        <f>J10*G10</f>
        <v>0</v>
      </c>
      <c r="L10" s="14"/>
      <c r="M10" s="14"/>
      <c r="N10" s="14"/>
    </row>
    <row r="11" spans="1:14" s="1" customFormat="1">
      <c r="A11" s="50"/>
      <c r="B11" s="26"/>
      <c r="C11" s="36"/>
      <c r="D11" s="37"/>
      <c r="E11" s="38"/>
      <c r="F11" s="38"/>
      <c r="G11" s="53"/>
      <c r="H11" s="40"/>
      <c r="I11" s="61"/>
      <c r="J11" s="62"/>
      <c r="K11" s="63"/>
      <c r="L11" s="15"/>
      <c r="M11" s="15"/>
      <c r="N11" s="15"/>
    </row>
    <row r="12" spans="1:14" ht="22" customHeight="1">
      <c r="A12" s="41" t="s">
        <v>7</v>
      </c>
      <c r="B12" s="26"/>
      <c r="C12" s="55" t="s">
        <v>30</v>
      </c>
      <c r="D12" s="56">
        <v>210</v>
      </c>
      <c r="E12" s="45">
        <f>F12/1.055</f>
        <v>19.478672985781991</v>
      </c>
      <c r="F12" s="45">
        <v>20.55</v>
      </c>
      <c r="G12" s="46">
        <f>F12*0.9</f>
        <v>18.495000000000001</v>
      </c>
      <c r="H12" s="57">
        <f>F12/D12*1000</f>
        <v>97.857142857142861</v>
      </c>
      <c r="I12" s="32"/>
      <c r="J12" s="59"/>
      <c r="K12" s="60">
        <f>J12*G12</f>
        <v>0</v>
      </c>
    </row>
    <row r="13" spans="1:14">
      <c r="A13" s="35"/>
      <c r="B13" s="26"/>
      <c r="C13" s="36"/>
      <c r="D13" s="37"/>
      <c r="E13" s="38"/>
      <c r="F13" s="38"/>
      <c r="G13" s="53"/>
      <c r="H13" s="40"/>
      <c r="I13" s="32"/>
      <c r="J13" s="62"/>
      <c r="K13" s="63"/>
    </row>
    <row r="14" spans="1:14" ht="22" customHeight="1">
      <c r="A14" s="64" t="s">
        <v>8</v>
      </c>
      <c r="B14" s="65" t="s">
        <v>9</v>
      </c>
      <c r="C14" s="66" t="s">
        <v>31</v>
      </c>
      <c r="D14" s="56">
        <v>410</v>
      </c>
      <c r="E14" s="45">
        <f>F14/1.055</f>
        <v>37.203791469194314</v>
      </c>
      <c r="F14" s="45">
        <v>39.25</v>
      </c>
      <c r="G14" s="46">
        <v>35.35</v>
      </c>
      <c r="H14" s="57">
        <f>F14/D14*1000</f>
        <v>95.731707317073173</v>
      </c>
      <c r="I14" s="32"/>
      <c r="J14" s="59"/>
      <c r="K14" s="60">
        <f>J14*G14</f>
        <v>0</v>
      </c>
    </row>
    <row r="15" spans="1:14">
      <c r="A15" s="35"/>
      <c r="B15" s="26"/>
      <c r="C15" s="36"/>
      <c r="D15" s="37"/>
      <c r="E15" s="38"/>
      <c r="F15" s="38"/>
      <c r="G15" s="53"/>
      <c r="H15" s="40"/>
      <c r="I15" s="32"/>
      <c r="J15" s="62"/>
      <c r="K15" s="63"/>
    </row>
    <row r="16" spans="1:14" ht="22" customHeight="1">
      <c r="A16" s="64" t="s">
        <v>32</v>
      </c>
      <c r="B16" s="65" t="s">
        <v>9</v>
      </c>
      <c r="C16" s="66" t="s">
        <v>33</v>
      </c>
      <c r="D16" s="56">
        <f>8*3</f>
        <v>24</v>
      </c>
      <c r="E16" s="45">
        <f>F16/1.055</f>
        <v>4.2654028436018958</v>
      </c>
      <c r="F16" s="45">
        <v>4.5</v>
      </c>
      <c r="G16" s="46">
        <f>F16*0.9</f>
        <v>4.05</v>
      </c>
      <c r="H16" s="57">
        <f>F16/D16*1000</f>
        <v>187.5</v>
      </c>
      <c r="I16" s="32"/>
      <c r="J16" s="59"/>
      <c r="K16" s="60">
        <f>J16*G16</f>
        <v>0</v>
      </c>
    </row>
    <row r="17" spans="1:14">
      <c r="A17" s="35"/>
      <c r="B17" s="26"/>
      <c r="C17" s="36"/>
      <c r="D17" s="37"/>
      <c r="E17" s="38"/>
      <c r="F17" s="38"/>
      <c r="G17" s="53"/>
      <c r="H17" s="40"/>
      <c r="I17" s="32"/>
      <c r="J17" s="62"/>
      <c r="K17" s="63"/>
    </row>
    <row r="18" spans="1:14" s="4" customFormat="1" ht="22" customHeight="1">
      <c r="A18" s="119" t="s">
        <v>10</v>
      </c>
      <c r="B18" s="26"/>
      <c r="C18" s="55" t="s">
        <v>34</v>
      </c>
      <c r="D18" s="56">
        <v>120</v>
      </c>
      <c r="E18" s="45">
        <f>F18/1.055</f>
        <v>13.270142180094787</v>
      </c>
      <c r="F18" s="45">
        <v>14</v>
      </c>
      <c r="G18" s="46">
        <f t="shared" ref="G18:G19" si="0">F18*0.9</f>
        <v>12.6</v>
      </c>
      <c r="H18" s="57">
        <f>F18/D18*1000</f>
        <v>116.66666666666667</v>
      </c>
      <c r="I18" s="58"/>
      <c r="J18" s="59"/>
      <c r="K18" s="60">
        <f>J18*G18</f>
        <v>0</v>
      </c>
      <c r="L18" s="14"/>
      <c r="M18" s="14"/>
      <c r="N18" s="14"/>
    </row>
    <row r="19" spans="1:14" s="4" customFormat="1" ht="22" customHeight="1">
      <c r="A19" s="120"/>
      <c r="B19" s="26"/>
      <c r="C19" s="55" t="s">
        <v>35</v>
      </c>
      <c r="D19" s="56">
        <v>135</v>
      </c>
      <c r="E19" s="45">
        <f>F19/1.055</f>
        <v>14.218009478672986</v>
      </c>
      <c r="F19" s="45">
        <v>15</v>
      </c>
      <c r="G19" s="46">
        <f t="shared" si="0"/>
        <v>13.5</v>
      </c>
      <c r="H19" s="57">
        <f>F19/D19*1000</f>
        <v>111.1111111111111</v>
      </c>
      <c r="I19" s="58"/>
      <c r="J19" s="59"/>
      <c r="K19" s="60">
        <f t="shared" ref="K19:K21" si="1">J19*G19</f>
        <v>0</v>
      </c>
      <c r="L19" s="14"/>
      <c r="M19" s="14"/>
      <c r="N19" s="14"/>
    </row>
    <row r="20" spans="1:14" s="4" customFormat="1" ht="22" customHeight="1">
      <c r="A20" s="120"/>
      <c r="B20" s="26"/>
      <c r="C20" s="55" t="s">
        <v>36</v>
      </c>
      <c r="D20" s="56">
        <v>172</v>
      </c>
      <c r="E20" s="45">
        <f>F20/1.055</f>
        <v>17.962085308056871</v>
      </c>
      <c r="F20" s="45">
        <v>18.95</v>
      </c>
      <c r="G20" s="46">
        <v>17.05</v>
      </c>
      <c r="H20" s="57">
        <f>F20/D20*1000</f>
        <v>110.17441860465115</v>
      </c>
      <c r="I20" s="58"/>
      <c r="J20" s="59"/>
      <c r="K20" s="60">
        <f t="shared" si="1"/>
        <v>0</v>
      </c>
      <c r="L20" s="14"/>
      <c r="M20" s="14"/>
      <c r="N20" s="14"/>
    </row>
    <row r="21" spans="1:14" s="4" customFormat="1" ht="22" customHeight="1">
      <c r="A21" s="121"/>
      <c r="B21" s="67" t="s">
        <v>9</v>
      </c>
      <c r="C21" s="55" t="s">
        <v>37</v>
      </c>
      <c r="D21" s="56">
        <v>172</v>
      </c>
      <c r="E21" s="45">
        <f>F21/1.055</f>
        <v>18.90995260663507</v>
      </c>
      <c r="F21" s="45">
        <v>19.95</v>
      </c>
      <c r="G21" s="46">
        <v>18</v>
      </c>
      <c r="H21" s="57">
        <f>F21/D21*1000</f>
        <v>115.98837209302324</v>
      </c>
      <c r="I21" s="58"/>
      <c r="J21" s="59"/>
      <c r="K21" s="60">
        <f t="shared" si="1"/>
        <v>0</v>
      </c>
      <c r="L21" s="14"/>
      <c r="M21" s="14"/>
      <c r="N21" s="14"/>
    </row>
    <row r="22" spans="1:14" s="4" customFormat="1">
      <c r="A22" s="50"/>
      <c r="B22" s="26"/>
      <c r="C22" s="36"/>
      <c r="D22" s="37"/>
      <c r="E22" s="38"/>
      <c r="F22" s="38"/>
      <c r="G22" s="53"/>
      <c r="H22" s="68"/>
      <c r="I22" s="58"/>
      <c r="J22" s="62"/>
      <c r="K22" s="69"/>
      <c r="L22" s="14"/>
      <c r="M22" s="14"/>
      <c r="N22" s="14"/>
    </row>
    <row r="23" spans="1:14" s="4" customFormat="1" ht="32">
      <c r="A23" s="115" t="s">
        <v>11</v>
      </c>
      <c r="B23" s="65" t="s">
        <v>9</v>
      </c>
      <c r="C23" s="66" t="s">
        <v>12</v>
      </c>
      <c r="D23" s="56" t="s">
        <v>38</v>
      </c>
      <c r="E23" s="45">
        <v>47</v>
      </c>
      <c r="F23" s="45">
        <v>52</v>
      </c>
      <c r="G23" s="46">
        <v>49</v>
      </c>
      <c r="H23" s="57" t="s">
        <v>40</v>
      </c>
      <c r="I23" s="58"/>
      <c r="J23" s="59"/>
      <c r="K23" s="60">
        <f t="shared" ref="K23:K24" si="2">J23*G23</f>
        <v>0</v>
      </c>
      <c r="L23" s="14"/>
      <c r="M23" s="14"/>
      <c r="N23" s="14"/>
    </row>
    <row r="24" spans="1:14" s="4" customFormat="1" ht="32">
      <c r="A24" s="117"/>
      <c r="B24" s="65" t="s">
        <v>9</v>
      </c>
      <c r="C24" s="66" t="s">
        <v>12</v>
      </c>
      <c r="D24" s="56" t="s">
        <v>39</v>
      </c>
      <c r="E24" s="45">
        <v>52</v>
      </c>
      <c r="F24" s="45">
        <v>58</v>
      </c>
      <c r="G24" s="46">
        <v>55</v>
      </c>
      <c r="H24" s="57" t="s">
        <v>40</v>
      </c>
      <c r="I24" s="58"/>
      <c r="J24" s="59"/>
      <c r="K24" s="60">
        <f t="shared" si="2"/>
        <v>0</v>
      </c>
      <c r="L24" s="14"/>
      <c r="M24" s="14"/>
      <c r="N24" s="14"/>
    </row>
    <row r="25" spans="1:14">
      <c r="A25" s="35"/>
      <c r="B25" s="26"/>
      <c r="C25" s="36"/>
      <c r="D25" s="37"/>
      <c r="E25" s="38"/>
      <c r="F25" s="38"/>
      <c r="G25" s="53"/>
      <c r="H25" s="40"/>
      <c r="I25" s="32"/>
      <c r="J25" s="62"/>
      <c r="K25" s="63"/>
    </row>
    <row r="26" spans="1:14" ht="22" customHeight="1">
      <c r="A26" s="64" t="s">
        <v>13</v>
      </c>
      <c r="B26" s="65" t="s">
        <v>9</v>
      </c>
      <c r="C26" s="66" t="s">
        <v>14</v>
      </c>
      <c r="D26" s="56">
        <v>200</v>
      </c>
      <c r="E26" s="45">
        <f>F26/1.055</f>
        <v>13.175355450236967</v>
      </c>
      <c r="F26" s="45">
        <v>13.9</v>
      </c>
      <c r="G26" s="46">
        <v>12.5</v>
      </c>
      <c r="H26" s="57">
        <f>F26/D26*1000</f>
        <v>69.5</v>
      </c>
      <c r="I26" s="32"/>
      <c r="J26" s="59"/>
      <c r="K26" s="60">
        <f>J26*G26</f>
        <v>0</v>
      </c>
    </row>
    <row r="27" spans="1:14">
      <c r="A27" s="50"/>
      <c r="B27" s="26"/>
      <c r="C27" s="36"/>
      <c r="D27" s="37"/>
      <c r="E27" s="38"/>
      <c r="F27" s="38"/>
      <c r="G27" s="53"/>
      <c r="H27" s="40"/>
      <c r="I27" s="32"/>
      <c r="J27" s="62"/>
      <c r="K27" s="63"/>
    </row>
    <row r="28" spans="1:14" ht="22" customHeight="1">
      <c r="A28" s="41" t="s">
        <v>15</v>
      </c>
      <c r="B28" s="26"/>
      <c r="C28" s="55" t="s">
        <v>41</v>
      </c>
      <c r="D28" s="56">
        <v>150</v>
      </c>
      <c r="E28" s="45">
        <f>F28/1.055</f>
        <v>12.227488151658768</v>
      </c>
      <c r="F28" s="45">
        <v>12.9</v>
      </c>
      <c r="G28" s="46">
        <v>11.6</v>
      </c>
      <c r="H28" s="57">
        <f>F28/D28*1000</f>
        <v>86</v>
      </c>
      <c r="I28" s="32"/>
      <c r="J28" s="59"/>
      <c r="K28" s="60">
        <f>J28*G28</f>
        <v>0</v>
      </c>
    </row>
    <row r="29" spans="1:14">
      <c r="A29" s="50"/>
      <c r="B29" s="26"/>
      <c r="C29" s="36"/>
      <c r="D29" s="37"/>
      <c r="E29" s="38"/>
      <c r="F29" s="38"/>
      <c r="G29" s="53"/>
      <c r="H29" s="40"/>
      <c r="I29" s="32"/>
      <c r="J29" s="62"/>
      <c r="K29" s="63"/>
    </row>
    <row r="30" spans="1:14" ht="22" customHeight="1">
      <c r="A30" s="119" t="s">
        <v>16</v>
      </c>
      <c r="B30" s="26"/>
      <c r="C30" s="55" t="s">
        <v>42</v>
      </c>
      <c r="D30" s="56">
        <v>115</v>
      </c>
      <c r="E30" s="45">
        <f>F30/1.055</f>
        <v>9.4786729857819907</v>
      </c>
      <c r="F30" s="45">
        <v>10</v>
      </c>
      <c r="G30" s="46">
        <f t="shared" ref="G30:G31" si="3">F30*0.9</f>
        <v>9</v>
      </c>
      <c r="H30" s="57">
        <f>F30/D30*1000</f>
        <v>86.956521739130437</v>
      </c>
      <c r="I30" s="32"/>
      <c r="J30" s="59"/>
      <c r="K30" s="60">
        <f t="shared" ref="K30:K31" si="4">J30*G30</f>
        <v>0</v>
      </c>
    </row>
    <row r="31" spans="1:14" ht="22" customHeight="1">
      <c r="A31" s="121"/>
      <c r="B31" s="26"/>
      <c r="C31" s="55" t="s">
        <v>43</v>
      </c>
      <c r="D31" s="56">
        <v>115</v>
      </c>
      <c r="E31" s="45">
        <f>F31/1.055</f>
        <v>9.4786729857819907</v>
      </c>
      <c r="F31" s="45">
        <v>10</v>
      </c>
      <c r="G31" s="46">
        <f t="shared" si="3"/>
        <v>9</v>
      </c>
      <c r="H31" s="57">
        <f>F31/D31*1000</f>
        <v>86.956521739130437</v>
      </c>
      <c r="I31" s="32"/>
      <c r="J31" s="59"/>
      <c r="K31" s="60">
        <f t="shared" si="4"/>
        <v>0</v>
      </c>
    </row>
    <row r="32" spans="1:14">
      <c r="A32" s="25"/>
      <c r="B32" s="26"/>
      <c r="C32" s="27"/>
      <c r="D32" s="28"/>
      <c r="E32" s="29"/>
      <c r="F32" s="29"/>
      <c r="G32" s="70"/>
      <c r="H32" s="31"/>
      <c r="I32" s="32"/>
      <c r="J32" s="71"/>
      <c r="K32" s="72"/>
    </row>
    <row r="33" spans="1:14" ht="22" customHeight="1">
      <c r="A33" s="109" t="s">
        <v>47</v>
      </c>
      <c r="B33" s="26"/>
      <c r="C33" s="73" t="s">
        <v>48</v>
      </c>
      <c r="D33" s="74">
        <v>153</v>
      </c>
      <c r="E33" s="75">
        <f>F33/1.055</f>
        <v>14.123222748815166</v>
      </c>
      <c r="F33" s="75">
        <v>14.9</v>
      </c>
      <c r="G33" s="76">
        <v>13.4</v>
      </c>
      <c r="H33" s="77">
        <f>F33/D33*1000</f>
        <v>97.385620915032675</v>
      </c>
      <c r="I33" s="32"/>
      <c r="J33" s="78"/>
      <c r="K33" s="79">
        <f>J33*G33</f>
        <v>0</v>
      </c>
    </row>
    <row r="34" spans="1:14" s="1" customFormat="1">
      <c r="A34" s="80"/>
      <c r="B34" s="26"/>
      <c r="C34" s="81"/>
      <c r="D34" s="82"/>
      <c r="E34" s="83"/>
      <c r="F34" s="84"/>
      <c r="G34" s="85"/>
      <c r="H34" s="86"/>
      <c r="I34" s="61"/>
      <c r="J34" s="87"/>
      <c r="K34" s="88"/>
      <c r="L34" s="15"/>
      <c r="M34" s="15"/>
      <c r="N34" s="15"/>
    </row>
    <row r="35" spans="1:14" ht="22" customHeight="1">
      <c r="A35" s="110" t="s">
        <v>49</v>
      </c>
      <c r="B35" s="26"/>
      <c r="C35" s="89" t="s">
        <v>50</v>
      </c>
      <c r="D35" s="90">
        <v>153</v>
      </c>
      <c r="E35" s="91">
        <f>F35/1.055</f>
        <v>12.274881516587678</v>
      </c>
      <c r="F35" s="91">
        <v>12.95</v>
      </c>
      <c r="G35" s="92">
        <v>11.7</v>
      </c>
      <c r="H35" s="93">
        <f>F35/D35*1000</f>
        <v>84.640522875816984</v>
      </c>
      <c r="I35" s="32"/>
      <c r="J35" s="94"/>
      <c r="K35" s="95">
        <f>J35*G35</f>
        <v>0</v>
      </c>
    </row>
    <row r="36" spans="1:14" s="1" customFormat="1" ht="22" customHeight="1">
      <c r="A36" s="96"/>
      <c r="B36" s="26"/>
      <c r="C36" s="81"/>
      <c r="D36" s="82"/>
      <c r="E36" s="83"/>
      <c r="F36" s="84"/>
      <c r="G36" s="85"/>
      <c r="H36" s="86"/>
      <c r="I36" s="61"/>
      <c r="J36" s="87"/>
      <c r="K36" s="88"/>
      <c r="L36" s="15"/>
      <c r="M36" s="15"/>
      <c r="N36" s="15"/>
    </row>
    <row r="37" spans="1:14" ht="22" customHeight="1">
      <c r="A37" s="119" t="s">
        <v>17</v>
      </c>
      <c r="B37" s="26"/>
      <c r="C37" s="97" t="s">
        <v>18</v>
      </c>
      <c r="D37" s="98">
        <v>80</v>
      </c>
      <c r="E37" s="99">
        <f>F37/1.055</f>
        <v>5.0236966824644549</v>
      </c>
      <c r="F37" s="99">
        <v>5.3</v>
      </c>
      <c r="G37" s="100">
        <v>4.8</v>
      </c>
      <c r="H37" s="101">
        <f t="shared" ref="H37:H48" si="5">F37/D37*1000</f>
        <v>66.25</v>
      </c>
      <c r="I37" s="32"/>
      <c r="J37" s="102"/>
      <c r="K37" s="103">
        <f t="shared" ref="K37:K48" si="6">J37*G37</f>
        <v>0</v>
      </c>
    </row>
    <row r="38" spans="1:14" ht="22" customHeight="1">
      <c r="A38" s="120"/>
      <c r="B38" s="26"/>
      <c r="C38" s="55" t="s">
        <v>19</v>
      </c>
      <c r="D38" s="56">
        <v>80</v>
      </c>
      <c r="E38" s="45">
        <f>F38/1.055</f>
        <v>5.0236966824644549</v>
      </c>
      <c r="F38" s="45">
        <v>5.3</v>
      </c>
      <c r="G38" s="100">
        <v>4.8</v>
      </c>
      <c r="H38" s="57">
        <f t="shared" si="5"/>
        <v>66.25</v>
      </c>
      <c r="I38" s="32"/>
      <c r="J38" s="59"/>
      <c r="K38" s="60">
        <f t="shared" si="6"/>
        <v>0</v>
      </c>
    </row>
    <row r="39" spans="1:14" ht="22" customHeight="1">
      <c r="A39" s="121"/>
      <c r="B39" s="26"/>
      <c r="C39" s="55" t="s">
        <v>20</v>
      </c>
      <c r="D39" s="56">
        <v>80</v>
      </c>
      <c r="E39" s="45">
        <f>F39/1.055</f>
        <v>5.0236966824644549</v>
      </c>
      <c r="F39" s="45">
        <v>5.3</v>
      </c>
      <c r="G39" s="100">
        <v>4.8</v>
      </c>
      <c r="H39" s="57">
        <f t="shared" si="5"/>
        <v>66.25</v>
      </c>
      <c r="I39" s="32"/>
      <c r="J39" s="59"/>
      <c r="K39" s="60">
        <f t="shared" si="6"/>
        <v>0</v>
      </c>
    </row>
    <row r="40" spans="1:14" ht="22" customHeight="1">
      <c r="A40" s="115" t="s">
        <v>21</v>
      </c>
      <c r="B40" s="42"/>
      <c r="C40" s="66" t="s">
        <v>44</v>
      </c>
      <c r="D40" s="56">
        <v>80</v>
      </c>
      <c r="E40" s="45">
        <f>F40/1.2</f>
        <v>4</v>
      </c>
      <c r="F40" s="45">
        <v>4.8</v>
      </c>
      <c r="G40" s="46">
        <v>4.45</v>
      </c>
      <c r="H40" s="57">
        <f t="shared" si="5"/>
        <v>60</v>
      </c>
      <c r="I40" s="32"/>
      <c r="J40" s="59"/>
      <c r="K40" s="60">
        <f t="shared" si="6"/>
        <v>0</v>
      </c>
    </row>
    <row r="41" spans="1:14" ht="22" customHeight="1">
      <c r="A41" s="116"/>
      <c r="B41" s="65" t="s">
        <v>9</v>
      </c>
      <c r="C41" s="66" t="s">
        <v>22</v>
      </c>
      <c r="D41" s="56">
        <v>80</v>
      </c>
      <c r="E41" s="45">
        <v>4</v>
      </c>
      <c r="F41" s="45">
        <v>4.8</v>
      </c>
      <c r="G41" s="46">
        <v>4.3499999999999996</v>
      </c>
      <c r="H41" s="57">
        <f t="shared" si="5"/>
        <v>60</v>
      </c>
      <c r="I41" s="32"/>
      <c r="J41" s="59"/>
      <c r="K41" s="60">
        <f t="shared" si="6"/>
        <v>0</v>
      </c>
    </row>
    <row r="42" spans="1:14" ht="22" customHeight="1">
      <c r="A42" s="116"/>
      <c r="B42" s="42"/>
      <c r="C42" s="66" t="s">
        <v>23</v>
      </c>
      <c r="D42" s="56">
        <v>90</v>
      </c>
      <c r="E42" s="45">
        <f t="shared" ref="E42:E48" si="7">F42/1.055</f>
        <v>4.6919431279620856</v>
      </c>
      <c r="F42" s="45">
        <v>4.95</v>
      </c>
      <c r="G42" s="46">
        <v>4.5</v>
      </c>
      <c r="H42" s="57">
        <f t="shared" si="5"/>
        <v>55</v>
      </c>
      <c r="I42" s="32"/>
      <c r="J42" s="59"/>
      <c r="K42" s="60">
        <f t="shared" si="6"/>
        <v>0</v>
      </c>
    </row>
    <row r="43" spans="1:14" ht="22" customHeight="1">
      <c r="A43" s="116"/>
      <c r="B43" s="42"/>
      <c r="C43" s="66" t="s">
        <v>45</v>
      </c>
      <c r="D43" s="56">
        <v>90</v>
      </c>
      <c r="E43" s="45">
        <f t="shared" si="7"/>
        <v>4.6919431279620856</v>
      </c>
      <c r="F43" s="45">
        <v>4.95</v>
      </c>
      <c r="G43" s="46">
        <v>4.5</v>
      </c>
      <c r="H43" s="57">
        <f t="shared" si="5"/>
        <v>55</v>
      </c>
      <c r="I43" s="32"/>
      <c r="J43" s="59"/>
      <c r="K43" s="60">
        <f t="shared" si="6"/>
        <v>0</v>
      </c>
    </row>
    <row r="44" spans="1:14" ht="22" customHeight="1">
      <c r="A44" s="116"/>
      <c r="B44" s="65" t="s">
        <v>9</v>
      </c>
      <c r="C44" s="66" t="s">
        <v>24</v>
      </c>
      <c r="D44" s="56">
        <v>80</v>
      </c>
      <c r="E44" s="45">
        <f t="shared" si="7"/>
        <v>4.1706161137440763</v>
      </c>
      <c r="F44" s="45">
        <v>4.4000000000000004</v>
      </c>
      <c r="G44" s="46">
        <v>4</v>
      </c>
      <c r="H44" s="57">
        <f t="shared" si="5"/>
        <v>55.000000000000007</v>
      </c>
      <c r="I44" s="32"/>
      <c r="J44" s="59"/>
      <c r="K44" s="60">
        <f t="shared" si="6"/>
        <v>0</v>
      </c>
    </row>
    <row r="45" spans="1:14" ht="22" customHeight="1">
      <c r="A45" s="117"/>
      <c r="B45" s="65" t="s">
        <v>9</v>
      </c>
      <c r="C45" s="66" t="s">
        <v>46</v>
      </c>
      <c r="D45" s="56">
        <v>80</v>
      </c>
      <c r="E45" s="45">
        <f t="shared" si="7"/>
        <v>4.1706161137440763</v>
      </c>
      <c r="F45" s="45">
        <v>4.4000000000000004</v>
      </c>
      <c r="G45" s="46">
        <v>4</v>
      </c>
      <c r="H45" s="57">
        <f t="shared" si="5"/>
        <v>55.000000000000007</v>
      </c>
      <c r="I45" s="32"/>
      <c r="J45" s="59"/>
      <c r="K45" s="60">
        <f t="shared" si="6"/>
        <v>0</v>
      </c>
    </row>
    <row r="46" spans="1:14" ht="22" customHeight="1">
      <c r="A46" s="115" t="s">
        <v>25</v>
      </c>
      <c r="B46" s="65" t="s">
        <v>9</v>
      </c>
      <c r="C46" s="66" t="s">
        <v>26</v>
      </c>
      <c r="D46" s="56">
        <v>80</v>
      </c>
      <c r="E46" s="45">
        <f t="shared" si="7"/>
        <v>5.0236966824644549</v>
      </c>
      <c r="F46" s="45">
        <v>5.3</v>
      </c>
      <c r="G46" s="46">
        <v>4.8</v>
      </c>
      <c r="H46" s="57">
        <f t="shared" si="5"/>
        <v>66.25</v>
      </c>
      <c r="I46" s="32"/>
      <c r="J46" s="59"/>
      <c r="K46" s="60">
        <f t="shared" si="6"/>
        <v>0</v>
      </c>
    </row>
    <row r="47" spans="1:14" ht="22" customHeight="1">
      <c r="A47" s="116"/>
      <c r="B47" s="65" t="s">
        <v>9</v>
      </c>
      <c r="C47" s="66" t="s">
        <v>27</v>
      </c>
      <c r="D47" s="56">
        <v>80</v>
      </c>
      <c r="E47" s="45">
        <f t="shared" si="7"/>
        <v>5.0236966824644549</v>
      </c>
      <c r="F47" s="45">
        <v>5.3</v>
      </c>
      <c r="G47" s="46">
        <v>4.8</v>
      </c>
      <c r="H47" s="57">
        <f t="shared" si="5"/>
        <v>66.25</v>
      </c>
      <c r="I47" s="32"/>
      <c r="J47" s="59"/>
      <c r="K47" s="60">
        <f t="shared" si="6"/>
        <v>0</v>
      </c>
    </row>
    <row r="48" spans="1:14" ht="22" customHeight="1">
      <c r="A48" s="117"/>
      <c r="B48" s="65" t="s">
        <v>9</v>
      </c>
      <c r="C48" s="66" t="s">
        <v>28</v>
      </c>
      <c r="D48" s="56">
        <v>80</v>
      </c>
      <c r="E48" s="45">
        <f t="shared" si="7"/>
        <v>5.0236966824644549</v>
      </c>
      <c r="F48" s="45">
        <v>5.3</v>
      </c>
      <c r="G48" s="46">
        <v>4.8</v>
      </c>
      <c r="H48" s="57">
        <f t="shared" si="5"/>
        <v>66.25</v>
      </c>
      <c r="I48" s="32"/>
      <c r="J48" s="59"/>
      <c r="K48" s="60">
        <f t="shared" si="6"/>
        <v>0</v>
      </c>
    </row>
    <row r="49" spans="1:11">
      <c r="A49" s="35"/>
      <c r="B49" s="26"/>
      <c r="C49" s="36"/>
      <c r="D49" s="37"/>
      <c r="E49" s="38"/>
      <c r="F49" s="39"/>
      <c r="G49" s="40"/>
      <c r="H49" s="40"/>
      <c r="I49" s="32"/>
      <c r="J49" s="104"/>
      <c r="K49" s="32"/>
    </row>
    <row r="50" spans="1:11">
      <c r="A50" s="113" t="s">
        <v>57</v>
      </c>
      <c r="B50" s="113"/>
      <c r="C50" s="113"/>
      <c r="D50" s="37"/>
      <c r="E50" s="38"/>
      <c r="F50" s="112" t="s">
        <v>54</v>
      </c>
      <c r="G50" s="112"/>
      <c r="H50" s="112"/>
      <c r="I50" s="32"/>
      <c r="J50" s="105">
        <f>SUM(J10:J48)</f>
        <v>0</v>
      </c>
      <c r="K50" s="106">
        <f>SUM(K10:K48)</f>
        <v>0</v>
      </c>
    </row>
    <row r="51" spans="1:11">
      <c r="A51" s="113" t="s">
        <v>58</v>
      </c>
      <c r="B51" s="113"/>
      <c r="C51" s="113"/>
      <c r="D51" s="108"/>
      <c r="E51" s="107"/>
      <c r="F51" s="108"/>
      <c r="G51" s="108"/>
      <c r="H51" s="108"/>
      <c r="I51" s="32"/>
      <c r="J51" s="32"/>
      <c r="K51" s="32"/>
    </row>
    <row r="52" spans="1:11">
      <c r="A52" s="114" t="s">
        <v>59</v>
      </c>
      <c r="B52" s="114"/>
      <c r="C52" s="114"/>
      <c r="D52" s="108"/>
      <c r="E52" s="107"/>
      <c r="F52" s="108"/>
      <c r="G52" s="108"/>
      <c r="H52" s="108"/>
      <c r="I52" s="32"/>
      <c r="J52" s="32"/>
      <c r="K52" s="32"/>
    </row>
    <row r="53" spans="1:11" s="12" customFormat="1" ht="18">
      <c r="A53" s="17"/>
      <c r="B53" s="18"/>
      <c r="C53" s="17"/>
      <c r="D53" s="17"/>
      <c r="F53" s="17"/>
      <c r="G53" s="17"/>
      <c r="H53" s="17"/>
    </row>
    <row r="54" spans="1:11" s="12" customFormat="1">
      <c r="A54" s="19"/>
      <c r="B54" s="20"/>
      <c r="C54" s="21"/>
      <c r="D54" s="22"/>
      <c r="E54" s="16"/>
      <c r="F54" s="23"/>
      <c r="G54" s="24"/>
      <c r="H54" s="24"/>
    </row>
    <row r="55" spans="1:11" s="12" customFormat="1">
      <c r="A55" s="19"/>
      <c r="B55" s="20"/>
      <c r="C55" s="21"/>
      <c r="D55" s="22"/>
      <c r="E55" s="16"/>
      <c r="F55" s="23"/>
      <c r="G55" s="24"/>
      <c r="H55" s="24"/>
    </row>
    <row r="56" spans="1:11" s="12" customFormat="1">
      <c r="A56" s="19"/>
      <c r="B56" s="20"/>
      <c r="C56" s="21"/>
      <c r="D56" s="22"/>
      <c r="E56" s="16"/>
      <c r="F56" s="23"/>
      <c r="G56" s="24"/>
      <c r="H56" s="24"/>
    </row>
    <row r="57" spans="1:11" s="12" customFormat="1">
      <c r="A57" s="19"/>
      <c r="B57" s="20"/>
      <c r="C57" s="21"/>
      <c r="D57" s="22"/>
      <c r="E57" s="16"/>
      <c r="F57" s="23"/>
      <c r="G57" s="24"/>
      <c r="H57" s="24"/>
    </row>
    <row r="58" spans="1:11" s="12" customFormat="1">
      <c r="A58" s="19"/>
      <c r="B58" s="20"/>
      <c r="C58" s="21"/>
      <c r="D58" s="22"/>
      <c r="E58" s="16"/>
      <c r="F58" s="23"/>
      <c r="G58" s="24"/>
      <c r="H58" s="24"/>
    </row>
    <row r="59" spans="1:11" s="12" customFormat="1">
      <c r="A59" s="19"/>
      <c r="B59" s="20"/>
      <c r="C59" s="21"/>
      <c r="D59" s="22"/>
      <c r="E59" s="16"/>
      <c r="F59" s="23"/>
      <c r="G59" s="24"/>
      <c r="H59" s="24"/>
    </row>
    <row r="60" spans="1:11" s="12" customFormat="1">
      <c r="A60" s="19"/>
      <c r="B60" s="20"/>
      <c r="C60" s="21"/>
      <c r="D60" s="22"/>
      <c r="E60" s="16"/>
      <c r="F60" s="23"/>
      <c r="G60" s="24"/>
      <c r="H60" s="24"/>
    </row>
    <row r="61" spans="1:11" s="12" customFormat="1">
      <c r="A61" s="19"/>
      <c r="B61" s="20"/>
      <c r="C61" s="21"/>
      <c r="D61" s="22"/>
      <c r="E61" s="16"/>
      <c r="F61" s="23"/>
      <c r="G61" s="24"/>
      <c r="H61" s="24"/>
    </row>
    <row r="62" spans="1:11" s="12" customFormat="1">
      <c r="A62" s="19"/>
      <c r="B62" s="20"/>
      <c r="C62" s="21"/>
      <c r="D62" s="22"/>
      <c r="E62" s="16"/>
      <c r="F62" s="23"/>
      <c r="G62" s="24"/>
      <c r="H62" s="24"/>
    </row>
    <row r="63" spans="1:11" s="12" customFormat="1">
      <c r="A63" s="19"/>
      <c r="B63" s="20"/>
      <c r="C63" s="21"/>
      <c r="D63" s="22"/>
      <c r="E63" s="16"/>
      <c r="F63" s="23"/>
      <c r="G63" s="24"/>
      <c r="H63" s="24"/>
    </row>
    <row r="64" spans="1:11" s="12" customFormat="1">
      <c r="A64" s="19"/>
      <c r="B64" s="20"/>
      <c r="C64" s="21"/>
      <c r="D64" s="22"/>
      <c r="E64" s="16"/>
      <c r="F64" s="23"/>
      <c r="G64" s="24"/>
      <c r="H64" s="24"/>
    </row>
    <row r="65" spans="1:8" s="12" customFormat="1">
      <c r="A65" s="19"/>
      <c r="B65" s="20"/>
      <c r="C65" s="21"/>
      <c r="D65" s="22"/>
      <c r="E65" s="16"/>
      <c r="F65" s="23"/>
      <c r="G65" s="24"/>
      <c r="H65" s="24"/>
    </row>
    <row r="66" spans="1:8" s="12" customFormat="1">
      <c r="A66" s="19"/>
      <c r="B66" s="20"/>
      <c r="C66" s="21"/>
      <c r="D66" s="22"/>
      <c r="E66" s="16"/>
      <c r="F66" s="23"/>
      <c r="G66" s="24"/>
      <c r="H66" s="24"/>
    </row>
    <row r="67" spans="1:8" s="12" customFormat="1">
      <c r="A67" s="19"/>
      <c r="B67" s="20"/>
      <c r="C67" s="21"/>
      <c r="D67" s="22"/>
      <c r="E67" s="16"/>
      <c r="F67" s="23"/>
      <c r="G67" s="24"/>
      <c r="H67" s="24"/>
    </row>
    <row r="68" spans="1:8" s="12" customFormat="1">
      <c r="A68" s="19"/>
      <c r="B68" s="20"/>
      <c r="C68" s="21"/>
      <c r="D68" s="22"/>
      <c r="E68" s="16"/>
      <c r="F68" s="23"/>
      <c r="G68" s="24"/>
      <c r="H68" s="24"/>
    </row>
    <row r="69" spans="1:8" s="12" customFormat="1">
      <c r="A69" s="19"/>
      <c r="B69" s="20"/>
      <c r="C69" s="21"/>
      <c r="D69" s="22"/>
      <c r="E69" s="16"/>
      <c r="F69" s="23"/>
      <c r="G69" s="24"/>
      <c r="H69" s="24"/>
    </row>
    <row r="70" spans="1:8" s="12" customFormat="1">
      <c r="A70" s="19"/>
      <c r="B70" s="20"/>
      <c r="C70" s="21"/>
      <c r="D70" s="22"/>
      <c r="E70" s="16"/>
      <c r="F70" s="23"/>
      <c r="G70" s="24"/>
      <c r="H70" s="24"/>
    </row>
  </sheetData>
  <sheetProtection password="E10B" sheet="1" objects="1" scenarios="1"/>
  <mergeCells count="12">
    <mergeCell ref="J5:K6"/>
    <mergeCell ref="F50:H50"/>
    <mergeCell ref="A50:C50"/>
    <mergeCell ref="A51:C51"/>
    <mergeCell ref="A52:C52"/>
    <mergeCell ref="A46:A48"/>
    <mergeCell ref="D5:H6"/>
    <mergeCell ref="A18:A21"/>
    <mergeCell ref="A23:A24"/>
    <mergeCell ref="A30:A31"/>
    <mergeCell ref="A37:A39"/>
    <mergeCell ref="A40:A45"/>
  </mergeCells>
  <phoneticPr fontId="8" type="noConversion"/>
  <printOptions horizontalCentered="1" verticalCentered="1"/>
  <pageMargins left="0" right="0" top="0" bottom="0" header="0" footer="0"/>
  <pageSetup paperSize="9" scale="66" orientation="portrait" horizontalDpi="4294967292" verticalDpi="4294967292"/>
  <rowBreaks count="1" manualBreakCount="1">
    <brk id="28" max="16383" man="1"/>
  </rowBreaks>
  <drawing r:id="rId1"/>
  <extLst>
    <ext xmlns:mx="http://schemas.microsoft.com/office/mac/excel/2008/main" uri="{64002731-A6B0-56B0-2670-7721B7C09600}">
      <mx:PLV Mode="0" OnePage="0" WScale="4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tarif </vt:lpstr>
    </vt:vector>
  </TitlesOfParts>
  <Company>La maison de Karen Chocolat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Bonnet</dc:creator>
  <cp:lastModifiedBy>Karen Bonnet</cp:lastModifiedBy>
  <cp:lastPrinted>2019-11-08T09:20:52Z</cp:lastPrinted>
  <dcterms:created xsi:type="dcterms:W3CDTF">2019-09-26T13:22:02Z</dcterms:created>
  <dcterms:modified xsi:type="dcterms:W3CDTF">2019-11-12T19:16:33Z</dcterms:modified>
</cp:coreProperties>
</file>